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Vklady" sheetId="1" r:id="rId1"/>
  </sheets>
  <definedNames/>
  <calcPr fullCalcOnLoad="1"/>
</workbook>
</file>

<file path=xl/sharedStrings.xml><?xml version="1.0" encoding="utf-8"?>
<sst xmlns="http://schemas.openxmlformats.org/spreadsheetml/2006/main" count="109" uniqueCount="103">
  <si>
    <t>Oddíl</t>
  </si>
  <si>
    <t>vs</t>
  </si>
  <si>
    <t>Koef.</t>
  </si>
  <si>
    <t>KP1</t>
  </si>
  <si>
    <t>KP2</t>
  </si>
  <si>
    <t>KP1vkl.</t>
  </si>
  <si>
    <t>KP1ela</t>
  </si>
  <si>
    <t>KP2vkl.</t>
  </si>
  <si>
    <t>KP2elo</t>
  </si>
  <si>
    <t>Pokuty</t>
  </si>
  <si>
    <t>Bonus</t>
  </si>
  <si>
    <t>Celkem</t>
  </si>
  <si>
    <t>Uhrazeno</t>
  </si>
  <si>
    <t>Rozdíl</t>
  </si>
  <si>
    <t>Poznámka</t>
  </si>
  <si>
    <t>2.platba</t>
  </si>
  <si>
    <t>Lokomotiva</t>
  </si>
  <si>
    <t>Platbu uhraďte na základě vystavené faktury převodem na účet JmŠS u Fio banky</t>
  </si>
  <si>
    <t>Veselí</t>
  </si>
  <si>
    <t>číslo účtu: 2700140505/2010</t>
  </si>
  <si>
    <t>Duras</t>
  </si>
  <si>
    <t>Hustopeče</t>
  </si>
  <si>
    <t>Jiskra Strážnice</t>
  </si>
  <si>
    <t>Moravská Slávia</t>
  </si>
  <si>
    <t>ŠK 64</t>
  </si>
  <si>
    <t>ASK Blansko</t>
  </si>
  <si>
    <t>Lipovec</t>
  </si>
  <si>
    <t>Tetčice</t>
  </si>
  <si>
    <t>3522115xx</t>
  </si>
  <si>
    <t>TJ Znojmo</t>
  </si>
  <si>
    <t>Bystrc Oilers</t>
  </si>
  <si>
    <t>Prušánky</t>
  </si>
  <si>
    <t>Lipůvka</t>
  </si>
  <si>
    <t>Boskovice</t>
  </si>
  <si>
    <t>Rudice</t>
  </si>
  <si>
    <t>Sloup</t>
  </si>
  <si>
    <t>Adamov</t>
  </si>
  <si>
    <t>3522011xx</t>
  </si>
  <si>
    <t>GPOA Znojmo</t>
  </si>
  <si>
    <t>Štítary</t>
  </si>
  <si>
    <t>3522305xx</t>
  </si>
  <si>
    <t>Ivančice</t>
  </si>
  <si>
    <t>Bučovice</t>
  </si>
  <si>
    <t>Sudoměřice</t>
  </si>
  <si>
    <t>3522207xx</t>
  </si>
  <si>
    <t>Dubňany</t>
  </si>
  <si>
    <t>3522212xx</t>
  </si>
  <si>
    <t>Hodonín</t>
  </si>
  <si>
    <t>Vacenovice</t>
  </si>
  <si>
    <t>Domanín</t>
  </si>
  <si>
    <t>3522209xx</t>
  </si>
  <si>
    <t>Pavlov</t>
  </si>
  <si>
    <t>3522152xx</t>
  </si>
  <si>
    <t>Hodonice</t>
  </si>
  <si>
    <t>3522303xx</t>
  </si>
  <si>
    <t>Šardice</t>
  </si>
  <si>
    <t>3522205xx</t>
  </si>
  <si>
    <t>Šachy Zastávka</t>
  </si>
  <si>
    <t>3522114xx</t>
  </si>
  <si>
    <t>Sokol Zastávka</t>
  </si>
  <si>
    <t>3522110xx</t>
  </si>
  <si>
    <t>MKS Vyškov</t>
  </si>
  <si>
    <t>SK Vyškov</t>
  </si>
  <si>
    <t>3522268xx</t>
  </si>
  <si>
    <t>3522227xx</t>
  </si>
  <si>
    <t>Vranovice</t>
  </si>
  <si>
    <t>3522156xx</t>
  </si>
  <si>
    <t>Kyjov</t>
  </si>
  <si>
    <t>Kuřim</t>
  </si>
  <si>
    <t>Jevíčko</t>
  </si>
  <si>
    <t>3522020xx</t>
  </si>
  <si>
    <t>Střelice</t>
  </si>
  <si>
    <t>Habrovany</t>
  </si>
  <si>
    <t>3522267xx</t>
  </si>
  <si>
    <t>Rosice</t>
  </si>
  <si>
    <t>Vojenská akademie</t>
  </si>
  <si>
    <t>3522067xx</t>
  </si>
  <si>
    <t>Bzenec</t>
  </si>
  <si>
    <t>3522211xx</t>
  </si>
  <si>
    <t>Univerzita</t>
  </si>
  <si>
    <t>Dobšice</t>
  </si>
  <si>
    <t>3522315xx</t>
  </si>
  <si>
    <t>DDM Slavkov u Brna</t>
  </si>
  <si>
    <t>Jundrov</t>
  </si>
  <si>
    <t>Rousínovec</t>
  </si>
  <si>
    <t>3522269xx</t>
  </si>
  <si>
    <t>Ratíškovice</t>
  </si>
  <si>
    <t>3522226xx</t>
  </si>
  <si>
    <t>DM Klášterského</t>
  </si>
  <si>
    <t>3522070xx</t>
  </si>
  <si>
    <t>Vanovice</t>
  </si>
  <si>
    <t>3522010xx</t>
  </si>
  <si>
    <t>3522018xx</t>
  </si>
  <si>
    <t>Němčice</t>
  </si>
  <si>
    <t>3522013xx</t>
  </si>
  <si>
    <t>Tišnov</t>
  </si>
  <si>
    <t>Mikulov</t>
  </si>
  <si>
    <t>Vklad KP1</t>
  </si>
  <si>
    <t>Vklad KP2</t>
  </si>
  <si>
    <t>KP1 Elo FIDE + národní</t>
  </si>
  <si>
    <t>KP2 Elo národní</t>
  </si>
  <si>
    <t>KPdr.ml.</t>
  </si>
  <si>
    <t>Zastávka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</si>
</sst>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m/"/>
  </numFmts>
  <fonts count="8">
    <font>
      <sz val="10"/>
      <name val="Arial CE"/>
      <family val="0"/>
    </font>
    <font>
      <sz val="10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8"/>
      <name val="Arial"/>
      <family val="2"/>
    </font>
    <font>
      <sz val="10"/>
      <color indexed="10"/>
      <name val="Arial CE"/>
      <family val="0"/>
    </font>
    <font>
      <sz val="8"/>
      <color indexed="10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164" fontId="3" fillId="0" borderId="7" xfId="0" applyNumberFormat="1" applyFont="1" applyFill="1" applyBorder="1" applyAlignment="1">
      <alignment horizontal="left"/>
    </xf>
    <xf numFmtId="0" fontId="2" fillId="0" borderId="8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5" fontId="3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164" fontId="3" fillId="0" borderId="11" xfId="0" applyNumberFormat="1" applyFont="1" applyFill="1" applyBorder="1" applyAlignment="1">
      <alignment horizontal="left"/>
    </xf>
    <xf numFmtId="0" fontId="3" fillId="0" borderId="8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165" fontId="2" fillId="0" borderId="11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horizontal="right"/>
    </xf>
    <xf numFmtId="49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8"/>
  <sheetViews>
    <sheetView tabSelected="1" workbookViewId="0" topLeftCell="A1">
      <selection activeCell="O38" sqref="O38"/>
    </sheetView>
  </sheetViews>
  <sheetFormatPr defaultColWidth="9.00390625" defaultRowHeight="12.75"/>
  <cols>
    <col min="1" max="1" width="21.625" style="0" customWidth="1"/>
    <col min="2" max="2" width="8.375" style="1" customWidth="1"/>
    <col min="3" max="3" width="5.25390625" style="0" customWidth="1"/>
    <col min="4" max="4" width="4.75390625" style="0" customWidth="1"/>
    <col min="5" max="5" width="3.875" style="0" customWidth="1"/>
    <col min="6" max="6" width="6.375" style="0" customWidth="1"/>
    <col min="7" max="7" width="6.625" style="0" customWidth="1"/>
    <col min="8" max="8" width="6.125" style="0" customWidth="1"/>
    <col min="9" max="9" width="6.625" style="0" customWidth="1"/>
    <col min="10" max="10" width="7.25390625" style="0" customWidth="1"/>
    <col min="11" max="11" width="6.25390625" style="1" customWidth="1"/>
    <col min="12" max="12" width="6.375" style="1" customWidth="1"/>
    <col min="13" max="13" width="6.875" style="0" customWidth="1"/>
    <col min="14" max="14" width="7.875" style="0" customWidth="1"/>
    <col min="15" max="15" width="6.375" style="0" customWidth="1"/>
    <col min="16" max="16" width="20.25390625" style="0" customWidth="1"/>
    <col min="17" max="17" width="9.00390625" style="1" hidden="1" customWidth="1"/>
    <col min="18" max="18" width="10.00390625" style="1" hidden="1" customWidth="1"/>
    <col min="19" max="19" width="6.00390625" style="0" customWidth="1"/>
  </cols>
  <sheetData>
    <row r="1" spans="1:17" s="7" customFormat="1" ht="14.25" customHeight="1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3" t="s">
        <v>7</v>
      </c>
      <c r="I1" s="3" t="s">
        <v>8</v>
      </c>
      <c r="J1" s="3" t="s">
        <v>101</v>
      </c>
      <c r="K1" s="3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5" t="s">
        <v>14</v>
      </c>
      <c r="Q1" s="6" t="s">
        <v>15</v>
      </c>
    </row>
    <row r="2" spans="1:27" s="14" customFormat="1" ht="10.5" customHeight="1">
      <c r="A2" s="8" t="s">
        <v>16</v>
      </c>
      <c r="B2" s="9">
        <v>352205300</v>
      </c>
      <c r="C2" s="10">
        <v>1</v>
      </c>
      <c r="D2" s="10"/>
      <c r="E2" s="10">
        <v>3</v>
      </c>
      <c r="F2" s="10">
        <f>SUM(C$71*C2*D2)</f>
        <v>0</v>
      </c>
      <c r="G2" s="10">
        <f>SUM(C$74*D2)</f>
        <v>0</v>
      </c>
      <c r="H2" s="9">
        <f>SUM(C$72*C2*E2)</f>
        <v>1500</v>
      </c>
      <c r="I2" s="9">
        <f>SUM(C$75*E2)</f>
        <v>1200</v>
      </c>
      <c r="J2" s="9">
        <v>600</v>
      </c>
      <c r="K2" s="9">
        <v>700</v>
      </c>
      <c r="L2" s="10">
        <v>100</v>
      </c>
      <c r="M2" s="10">
        <f>SUM(F2+G2+H2+I2+J2+K2-L2)</f>
        <v>3900</v>
      </c>
      <c r="N2" s="11"/>
      <c r="O2" s="10">
        <f aca="true" t="shared" si="0" ref="O2:O49">SUM(M2-N2)</f>
        <v>3900</v>
      </c>
      <c r="P2" s="12"/>
      <c r="Q2" s="13"/>
      <c r="T2" s="15" t="s">
        <v>17</v>
      </c>
      <c r="U2" s="15"/>
      <c r="V2" s="15"/>
      <c r="W2" s="15"/>
      <c r="X2" s="15"/>
      <c r="Y2" s="15"/>
      <c r="Z2" s="15"/>
      <c r="AA2" s="15"/>
    </row>
    <row r="3" spans="1:27" s="14" customFormat="1" ht="10.5" customHeight="1">
      <c r="A3" s="16" t="s">
        <v>18</v>
      </c>
      <c r="B3" s="17">
        <v>352222000</v>
      </c>
      <c r="C3" s="18">
        <v>1</v>
      </c>
      <c r="D3" s="18">
        <v>1</v>
      </c>
      <c r="E3" s="18">
        <v>1</v>
      </c>
      <c r="F3" s="18">
        <f>SUM(C$71*C3*D3)</f>
        <v>700</v>
      </c>
      <c r="G3" s="18">
        <f>SUM(C$74*D3)</f>
        <v>600</v>
      </c>
      <c r="H3" s="17">
        <f>SUM(C$72*C3*E3)</f>
        <v>500</v>
      </c>
      <c r="I3" s="17">
        <f>SUM(C$75*E3)</f>
        <v>400</v>
      </c>
      <c r="J3" s="17"/>
      <c r="K3" s="17"/>
      <c r="L3" s="18"/>
      <c r="M3" s="18">
        <f aca="true" t="shared" si="1" ref="M3:M49">SUM(F3+G3+H3+I3+K3-L3)</f>
        <v>2200</v>
      </c>
      <c r="N3" s="19"/>
      <c r="O3" s="18">
        <f t="shared" si="0"/>
        <v>2200</v>
      </c>
      <c r="P3" s="20"/>
      <c r="Q3" s="13"/>
      <c r="T3" s="15" t="s">
        <v>19</v>
      </c>
      <c r="U3" s="15"/>
      <c r="V3" s="15"/>
      <c r="W3" s="15"/>
      <c r="X3" s="15"/>
      <c r="Y3" s="15"/>
      <c r="Z3" s="15"/>
      <c r="AA3" s="15"/>
    </row>
    <row r="4" spans="1:17" s="14" customFormat="1" ht="10.5" customHeight="1">
      <c r="A4" s="16" t="s">
        <v>20</v>
      </c>
      <c r="B4" s="17">
        <v>352206400</v>
      </c>
      <c r="C4" s="18">
        <v>1</v>
      </c>
      <c r="D4" s="18">
        <v>1</v>
      </c>
      <c r="E4" s="18">
        <v>1</v>
      </c>
      <c r="F4" s="18">
        <f>SUM(C$71*C4*D4)</f>
        <v>700</v>
      </c>
      <c r="G4" s="18">
        <f>SUM(C$74*D4)</f>
        <v>600</v>
      </c>
      <c r="H4" s="17">
        <f>SUM(C$72*C4*E4)</f>
        <v>500</v>
      </c>
      <c r="I4" s="17">
        <f>SUM(C$75*E4)</f>
        <v>400</v>
      </c>
      <c r="J4" s="17">
        <v>300</v>
      </c>
      <c r="K4" s="17">
        <v>900</v>
      </c>
      <c r="L4" s="18">
        <v>100</v>
      </c>
      <c r="M4" s="18">
        <f>SUM(F4+G4+H4+I4+J4+K4-L4)</f>
        <v>3300</v>
      </c>
      <c r="N4" s="19"/>
      <c r="O4" s="18">
        <f t="shared" si="0"/>
        <v>3300</v>
      </c>
      <c r="P4" s="21"/>
      <c r="Q4" s="13"/>
    </row>
    <row r="5" spans="1:17" s="14" customFormat="1" ht="10.5" customHeight="1">
      <c r="A5" s="16" t="s">
        <v>21</v>
      </c>
      <c r="B5" s="17">
        <v>352216300</v>
      </c>
      <c r="C5" s="18">
        <v>1</v>
      </c>
      <c r="D5" s="18">
        <v>1</v>
      </c>
      <c r="E5" s="18">
        <v>1</v>
      </c>
      <c r="F5" s="18">
        <f>SUM(C$71*C5*D5)</f>
        <v>700</v>
      </c>
      <c r="G5" s="18">
        <f>SUM(C$74*D5)</f>
        <v>600</v>
      </c>
      <c r="H5" s="17">
        <f>SUM(C$72*C5*E5)</f>
        <v>500</v>
      </c>
      <c r="I5" s="17">
        <f>SUM(C$75*E5)</f>
        <v>400</v>
      </c>
      <c r="J5" s="17"/>
      <c r="K5" s="17">
        <v>100</v>
      </c>
      <c r="L5" s="18"/>
      <c r="M5" s="18">
        <f t="shared" si="1"/>
        <v>2300</v>
      </c>
      <c r="N5" s="19"/>
      <c r="O5" s="18">
        <f t="shared" si="0"/>
        <v>2300</v>
      </c>
      <c r="P5" s="21"/>
      <c r="Q5" s="13"/>
    </row>
    <row r="6" spans="1:17" s="14" customFormat="1" ht="10.5" customHeight="1">
      <c r="A6" s="16" t="s">
        <v>22</v>
      </c>
      <c r="B6" s="17">
        <v>352220400</v>
      </c>
      <c r="C6" s="18">
        <v>1</v>
      </c>
      <c r="D6" s="18"/>
      <c r="E6" s="18">
        <v>1</v>
      </c>
      <c r="F6" s="18">
        <f>SUM(C$71*C6*D6)</f>
        <v>0</v>
      </c>
      <c r="G6" s="18">
        <f>SUM(C$74*D6)</f>
        <v>0</v>
      </c>
      <c r="H6" s="17">
        <f>SUM(C$72*C6*E6)</f>
        <v>500</v>
      </c>
      <c r="I6" s="17">
        <f>SUM(C$75*E6)</f>
        <v>400</v>
      </c>
      <c r="J6" s="17"/>
      <c r="K6" s="17"/>
      <c r="L6" s="18">
        <v>300</v>
      </c>
      <c r="M6" s="18">
        <f t="shared" si="1"/>
        <v>600</v>
      </c>
      <c r="N6" s="19"/>
      <c r="O6" s="18">
        <f t="shared" si="0"/>
        <v>600</v>
      </c>
      <c r="P6" s="21"/>
      <c r="Q6" s="13"/>
    </row>
    <row r="7" spans="1:17" s="14" customFormat="1" ht="10.5" customHeight="1">
      <c r="A7" s="16" t="s">
        <v>23</v>
      </c>
      <c r="B7" s="17">
        <v>352205400</v>
      </c>
      <c r="C7" s="18">
        <v>1</v>
      </c>
      <c r="D7" s="18"/>
      <c r="E7" s="18">
        <v>1</v>
      </c>
      <c r="F7" s="18">
        <f>SUM(C$71*C7*D7)</f>
        <v>0</v>
      </c>
      <c r="G7" s="18">
        <f>SUM(C$74*D7)</f>
        <v>0</v>
      </c>
      <c r="H7" s="17">
        <f>SUM(C$72*C7*E7)</f>
        <v>500</v>
      </c>
      <c r="I7" s="17">
        <f>SUM(C$75*E7)</f>
        <v>400</v>
      </c>
      <c r="J7" s="17"/>
      <c r="K7" s="17">
        <v>250</v>
      </c>
      <c r="L7" s="18">
        <v>100</v>
      </c>
      <c r="M7" s="18">
        <f t="shared" si="1"/>
        <v>1050</v>
      </c>
      <c r="N7" s="19"/>
      <c r="O7" s="18">
        <f t="shared" si="0"/>
        <v>1050</v>
      </c>
      <c r="P7" s="22"/>
      <c r="Q7" s="13"/>
    </row>
    <row r="8" spans="1:17" s="14" customFormat="1" ht="10.5" customHeight="1">
      <c r="A8" s="16" t="s">
        <v>24</v>
      </c>
      <c r="B8" s="17">
        <v>352206000</v>
      </c>
      <c r="C8" s="18">
        <v>1</v>
      </c>
      <c r="D8" s="18"/>
      <c r="E8" s="18">
        <v>1</v>
      </c>
      <c r="F8" s="18">
        <f>SUM(C$71*C8*D8)</f>
        <v>0</v>
      </c>
      <c r="G8" s="18">
        <f>SUM(C$74*D8)</f>
        <v>0</v>
      </c>
      <c r="H8" s="17">
        <f>SUM(C$72*C8*E8)</f>
        <v>500</v>
      </c>
      <c r="I8" s="17">
        <f>SUM(C$75*E8)</f>
        <v>400</v>
      </c>
      <c r="J8" s="17"/>
      <c r="K8" s="17">
        <v>100</v>
      </c>
      <c r="L8" s="18">
        <v>100</v>
      </c>
      <c r="M8" s="18">
        <f t="shared" si="1"/>
        <v>900</v>
      </c>
      <c r="N8" s="19"/>
      <c r="O8" s="18">
        <f t="shared" si="0"/>
        <v>900</v>
      </c>
      <c r="P8" s="21"/>
      <c r="Q8" s="23"/>
    </row>
    <row r="9" spans="1:17" s="14" customFormat="1" ht="10.5" customHeight="1">
      <c r="A9" s="16" t="s">
        <v>25</v>
      </c>
      <c r="B9" s="17">
        <v>352200200</v>
      </c>
      <c r="C9" s="18">
        <v>1</v>
      </c>
      <c r="D9" s="18"/>
      <c r="E9" s="18">
        <v>1</v>
      </c>
      <c r="F9" s="18">
        <f>SUM(C$71*C9*D9)</f>
        <v>0</v>
      </c>
      <c r="G9" s="18">
        <f>SUM(C$74*D9)</f>
        <v>0</v>
      </c>
      <c r="H9" s="17">
        <f>SUM(C$72*C9*E9)</f>
        <v>500</v>
      </c>
      <c r="I9" s="17">
        <f>SUM(C$75*E9)</f>
        <v>400</v>
      </c>
      <c r="J9" s="17"/>
      <c r="K9" s="17">
        <v>450</v>
      </c>
      <c r="L9" s="18"/>
      <c r="M9" s="18">
        <f t="shared" si="1"/>
        <v>1350</v>
      </c>
      <c r="N9" s="19"/>
      <c r="O9" s="18">
        <f t="shared" si="0"/>
        <v>1350</v>
      </c>
      <c r="P9" s="21"/>
      <c r="Q9" s="23"/>
    </row>
    <row r="10" spans="1:17" s="14" customFormat="1" ht="10.5" customHeight="1">
      <c r="A10" s="16" t="s">
        <v>26</v>
      </c>
      <c r="B10" s="17">
        <v>352201600</v>
      </c>
      <c r="C10" s="18">
        <v>1</v>
      </c>
      <c r="D10" s="18"/>
      <c r="E10" s="18">
        <v>2</v>
      </c>
      <c r="F10" s="18">
        <f>SUM(C$71*C10*D10)</f>
        <v>0</v>
      </c>
      <c r="G10" s="18">
        <f>SUM(C$74*D10)</f>
        <v>0</v>
      </c>
      <c r="H10" s="17">
        <f>SUM(C$72*C10*E10)</f>
        <v>1000</v>
      </c>
      <c r="I10" s="17">
        <f>SUM(C$75*E10)</f>
        <v>800</v>
      </c>
      <c r="J10" s="17"/>
      <c r="K10" s="17"/>
      <c r="L10" s="18"/>
      <c r="M10" s="18">
        <f t="shared" si="1"/>
        <v>1800</v>
      </c>
      <c r="N10" s="19"/>
      <c r="O10" s="18">
        <f t="shared" si="0"/>
        <v>1800</v>
      </c>
      <c r="P10" s="21"/>
      <c r="Q10" s="23"/>
    </row>
    <row r="11" spans="1:17" s="14" customFormat="1" ht="10.5" customHeight="1" hidden="1">
      <c r="A11" s="16" t="s">
        <v>27</v>
      </c>
      <c r="B11" s="17" t="s">
        <v>28</v>
      </c>
      <c r="C11" s="18">
        <v>1</v>
      </c>
      <c r="D11" s="18"/>
      <c r="E11" s="18"/>
      <c r="F11" s="18">
        <f>SUM(C$71*C11*D11)</f>
        <v>0</v>
      </c>
      <c r="G11" s="18">
        <f>SUM(C$74*D11)</f>
        <v>0</v>
      </c>
      <c r="H11" s="17">
        <f>SUM(C$72*C11*E11)</f>
        <v>0</v>
      </c>
      <c r="I11" s="17">
        <f>SUM(C$75*E11)</f>
        <v>0</v>
      </c>
      <c r="J11" s="17"/>
      <c r="K11" s="17"/>
      <c r="L11" s="18"/>
      <c r="M11" s="18">
        <f t="shared" si="1"/>
        <v>0</v>
      </c>
      <c r="N11" s="19"/>
      <c r="O11" s="18">
        <f t="shared" si="0"/>
        <v>0</v>
      </c>
      <c r="P11" s="20"/>
      <c r="Q11" s="23"/>
    </row>
    <row r="12" spans="1:17" s="14" customFormat="1" ht="10.5" customHeight="1">
      <c r="A12" s="16" t="s">
        <v>29</v>
      </c>
      <c r="B12" s="17">
        <v>352230800</v>
      </c>
      <c r="C12" s="18">
        <v>1</v>
      </c>
      <c r="D12" s="18">
        <v>1</v>
      </c>
      <c r="E12" s="18">
        <v>1</v>
      </c>
      <c r="F12" s="18">
        <f>SUM(C$71*C12*D12)</f>
        <v>700</v>
      </c>
      <c r="G12" s="18">
        <f>SUM(C$74*D12)</f>
        <v>600</v>
      </c>
      <c r="H12" s="17">
        <f>SUM(C$72*C12*E12)</f>
        <v>500</v>
      </c>
      <c r="I12" s="17">
        <f>SUM(C$75*E12)</f>
        <v>400</v>
      </c>
      <c r="J12" s="17"/>
      <c r="K12" s="17">
        <v>100</v>
      </c>
      <c r="L12" s="18">
        <v>100</v>
      </c>
      <c r="M12" s="18">
        <f t="shared" si="1"/>
        <v>2200</v>
      </c>
      <c r="N12" s="19"/>
      <c r="O12" s="18">
        <f t="shared" si="0"/>
        <v>2200</v>
      </c>
      <c r="P12" s="20"/>
      <c r="Q12" s="23"/>
    </row>
    <row r="13" spans="1:17" s="14" customFormat="1" ht="10.5" customHeight="1">
      <c r="A13" s="16" t="s">
        <v>30</v>
      </c>
      <c r="B13" s="17">
        <v>352205500</v>
      </c>
      <c r="C13" s="18">
        <v>1</v>
      </c>
      <c r="D13" s="18"/>
      <c r="E13" s="18">
        <v>1</v>
      </c>
      <c r="F13" s="18">
        <f>SUM(C$71*C13*D13)</f>
        <v>0</v>
      </c>
      <c r="G13" s="18">
        <f>SUM(C$74*D13)</f>
        <v>0</v>
      </c>
      <c r="H13" s="17">
        <f>SUM(C$72*C13*E13)</f>
        <v>500</v>
      </c>
      <c r="I13" s="17">
        <f>SUM(C$75*E13)</f>
        <v>400</v>
      </c>
      <c r="J13" s="17"/>
      <c r="K13" s="17">
        <v>250</v>
      </c>
      <c r="L13" s="18">
        <v>100</v>
      </c>
      <c r="M13" s="18">
        <f t="shared" si="1"/>
        <v>1050</v>
      </c>
      <c r="N13" s="19"/>
      <c r="O13" s="18">
        <f t="shared" si="0"/>
        <v>1050</v>
      </c>
      <c r="P13" s="21"/>
      <c r="Q13" s="23"/>
    </row>
    <row r="14" spans="1:17" s="14" customFormat="1" ht="10.5" customHeight="1">
      <c r="A14" s="16" t="s">
        <v>31</v>
      </c>
      <c r="B14" s="17">
        <v>352221900</v>
      </c>
      <c r="C14" s="18">
        <v>1</v>
      </c>
      <c r="D14" s="18">
        <v>1</v>
      </c>
      <c r="E14" s="18">
        <v>1</v>
      </c>
      <c r="F14" s="18">
        <f>SUM(C$71*C14*D14)</f>
        <v>700</v>
      </c>
      <c r="G14" s="18">
        <f>SUM(C$74*D14)</f>
        <v>600</v>
      </c>
      <c r="H14" s="17">
        <f>SUM(C$72*C14*E14)</f>
        <v>500</v>
      </c>
      <c r="I14" s="17">
        <f>SUM(C$75*E14)</f>
        <v>400</v>
      </c>
      <c r="J14" s="17"/>
      <c r="K14" s="17"/>
      <c r="L14" s="18"/>
      <c r="M14" s="18">
        <f t="shared" si="1"/>
        <v>2200</v>
      </c>
      <c r="N14" s="19"/>
      <c r="O14" s="18">
        <f t="shared" si="0"/>
        <v>2200</v>
      </c>
      <c r="P14" s="21"/>
      <c r="Q14" s="23"/>
    </row>
    <row r="15" spans="1:17" s="14" customFormat="1" ht="10.5" customHeight="1">
      <c r="A15" s="16" t="s">
        <v>32</v>
      </c>
      <c r="B15" s="17">
        <v>352201800</v>
      </c>
      <c r="C15" s="18">
        <v>1</v>
      </c>
      <c r="D15" s="18"/>
      <c r="E15" s="18"/>
      <c r="F15" s="18">
        <f>SUM(C$71*C15*D15)</f>
        <v>0</v>
      </c>
      <c r="G15" s="18">
        <f>SUM(C$74*D15)</f>
        <v>0</v>
      </c>
      <c r="H15" s="17">
        <f>SUM(C$72*C15*E15)</f>
        <v>0</v>
      </c>
      <c r="I15" s="17">
        <f>SUM(C$75*E15)</f>
        <v>0</v>
      </c>
      <c r="J15" s="17"/>
      <c r="K15" s="17">
        <v>200</v>
      </c>
      <c r="L15" s="18"/>
      <c r="M15" s="18">
        <f t="shared" si="1"/>
        <v>200</v>
      </c>
      <c r="N15" s="19"/>
      <c r="O15" s="18">
        <f t="shared" si="0"/>
        <v>200</v>
      </c>
      <c r="P15" s="20"/>
      <c r="Q15" s="23"/>
    </row>
    <row r="16" spans="1:17" s="14" customFormat="1" ht="10.5" customHeight="1">
      <c r="A16" s="16" t="s">
        <v>33</v>
      </c>
      <c r="B16" s="17">
        <v>352200300</v>
      </c>
      <c r="C16" s="18">
        <v>1</v>
      </c>
      <c r="D16" s="18"/>
      <c r="E16" s="18">
        <v>2</v>
      </c>
      <c r="F16" s="18">
        <f>SUM(C$71*C16*D16)</f>
        <v>0</v>
      </c>
      <c r="G16" s="18">
        <f>SUM(C$74*D16)</f>
        <v>0</v>
      </c>
      <c r="H16" s="17">
        <f>SUM(C$72*C16*E16)</f>
        <v>1000</v>
      </c>
      <c r="I16" s="17">
        <f>SUM(C$75*E16)</f>
        <v>800</v>
      </c>
      <c r="J16" s="17"/>
      <c r="K16" s="17">
        <v>800</v>
      </c>
      <c r="L16" s="18"/>
      <c r="M16" s="18">
        <f t="shared" si="1"/>
        <v>2600</v>
      </c>
      <c r="N16" s="19"/>
      <c r="O16" s="18">
        <f t="shared" si="0"/>
        <v>2600</v>
      </c>
      <c r="P16" s="21"/>
      <c r="Q16" s="23"/>
    </row>
    <row r="17" spans="1:17" s="14" customFormat="1" ht="10.5" customHeight="1">
      <c r="A17" s="16" t="s">
        <v>34</v>
      </c>
      <c r="B17" s="17">
        <v>352200900</v>
      </c>
      <c r="C17" s="18">
        <v>1</v>
      </c>
      <c r="D17" s="18"/>
      <c r="E17" s="18">
        <v>1</v>
      </c>
      <c r="F17" s="18">
        <f>SUM(C$71*C17*D17)</f>
        <v>0</v>
      </c>
      <c r="G17" s="18">
        <f>SUM(C$74*D17)</f>
        <v>0</v>
      </c>
      <c r="H17" s="17">
        <f>SUM(C$72*C17*E17)</f>
        <v>500</v>
      </c>
      <c r="I17" s="17">
        <f>SUM(C$75*E17)</f>
        <v>400</v>
      </c>
      <c r="J17" s="17"/>
      <c r="K17" s="17">
        <v>500</v>
      </c>
      <c r="L17" s="18"/>
      <c r="M17" s="18">
        <f t="shared" si="1"/>
        <v>1400</v>
      </c>
      <c r="N17" s="19"/>
      <c r="O17" s="18">
        <f t="shared" si="0"/>
        <v>1400</v>
      </c>
      <c r="P17" s="20"/>
      <c r="Q17" s="23"/>
    </row>
    <row r="18" spans="1:17" s="14" customFormat="1" ht="10.5" customHeight="1">
      <c r="A18" s="16" t="s">
        <v>35</v>
      </c>
      <c r="B18" s="17">
        <v>352201500</v>
      </c>
      <c r="C18" s="18">
        <v>1</v>
      </c>
      <c r="D18" s="18">
        <v>1</v>
      </c>
      <c r="E18" s="18"/>
      <c r="F18" s="18">
        <f>SUM(C$71*C18*D18)</f>
        <v>700</v>
      </c>
      <c r="G18" s="18">
        <f>SUM(C$74*D18)</f>
        <v>600</v>
      </c>
      <c r="H18" s="17">
        <f>SUM(C$72*C18*E18)</f>
        <v>0</v>
      </c>
      <c r="I18" s="17">
        <f>SUM(C$75*E18)</f>
        <v>0</v>
      </c>
      <c r="J18" s="17"/>
      <c r="K18" s="17"/>
      <c r="L18" s="18">
        <v>200</v>
      </c>
      <c r="M18" s="18">
        <f t="shared" si="1"/>
        <v>1100</v>
      </c>
      <c r="N18" s="19"/>
      <c r="O18" s="18">
        <f t="shared" si="0"/>
        <v>1100</v>
      </c>
      <c r="P18" s="21"/>
      <c r="Q18" s="23"/>
    </row>
    <row r="19" spans="1:17" s="14" customFormat="1" ht="10.5" customHeight="1" hidden="1">
      <c r="A19" s="16" t="s">
        <v>36</v>
      </c>
      <c r="B19" s="17" t="s">
        <v>37</v>
      </c>
      <c r="C19" s="18">
        <v>1</v>
      </c>
      <c r="D19" s="18"/>
      <c r="E19" s="18"/>
      <c r="F19" s="18">
        <f>SUM(C$71*C19*D19)</f>
        <v>0</v>
      </c>
      <c r="G19" s="18">
        <f>SUM(C$74*D19)</f>
        <v>0</v>
      </c>
      <c r="H19" s="17">
        <f>SUM(C$72*C19*E19)</f>
        <v>0</v>
      </c>
      <c r="I19" s="17">
        <f>SUM(C$75*E19)</f>
        <v>0</v>
      </c>
      <c r="J19" s="17"/>
      <c r="K19" s="17"/>
      <c r="L19" s="18"/>
      <c r="M19" s="18">
        <f t="shared" si="1"/>
        <v>0</v>
      </c>
      <c r="N19" s="19"/>
      <c r="O19" s="18">
        <f t="shared" si="0"/>
        <v>0</v>
      </c>
      <c r="P19" s="21"/>
      <c r="Q19" s="23"/>
    </row>
    <row r="20" spans="1:17" s="14" customFormat="1" ht="10.5" customHeight="1">
      <c r="A20" s="16" t="s">
        <v>38</v>
      </c>
      <c r="B20" s="17">
        <v>352231300</v>
      </c>
      <c r="C20" s="18">
        <v>1</v>
      </c>
      <c r="D20" s="18"/>
      <c r="E20" s="18">
        <v>1</v>
      </c>
      <c r="F20" s="18">
        <f>SUM(C$71*C20*D20)</f>
        <v>0</v>
      </c>
      <c r="G20" s="18">
        <f>SUM(C$74*D20)</f>
        <v>0</v>
      </c>
      <c r="H20" s="17">
        <f>SUM(C$72*C20*E20)</f>
        <v>500</v>
      </c>
      <c r="I20" s="17">
        <f>SUM(C$75*E20)</f>
        <v>400</v>
      </c>
      <c r="J20" s="17"/>
      <c r="K20" s="17">
        <v>250</v>
      </c>
      <c r="L20" s="18"/>
      <c r="M20" s="18">
        <f t="shared" si="1"/>
        <v>1150</v>
      </c>
      <c r="N20" s="19"/>
      <c r="O20" s="18">
        <f t="shared" si="0"/>
        <v>1150</v>
      </c>
      <c r="P20" s="21"/>
      <c r="Q20" s="23"/>
    </row>
    <row r="21" spans="1:17" s="14" customFormat="1" ht="10.5" customHeight="1" hidden="1">
      <c r="A21" s="16" t="s">
        <v>39</v>
      </c>
      <c r="B21" s="17" t="s">
        <v>40</v>
      </c>
      <c r="C21" s="18">
        <v>1</v>
      </c>
      <c r="D21" s="18"/>
      <c r="E21" s="18"/>
      <c r="F21" s="18">
        <f>SUM(C$71*C21*D21)</f>
        <v>0</v>
      </c>
      <c r="G21" s="18">
        <f>SUM(C$74*D21)</f>
        <v>0</v>
      </c>
      <c r="H21" s="17">
        <f>SUM(C$72*C21*E21)</f>
        <v>0</v>
      </c>
      <c r="I21" s="17">
        <f>SUM(C$75*E21)</f>
        <v>0</v>
      </c>
      <c r="J21" s="17"/>
      <c r="K21" s="17"/>
      <c r="L21" s="18"/>
      <c r="M21" s="18">
        <f t="shared" si="1"/>
        <v>0</v>
      </c>
      <c r="N21" s="19"/>
      <c r="O21" s="18">
        <f t="shared" si="0"/>
        <v>0</v>
      </c>
      <c r="P21" s="21"/>
      <c r="Q21" s="23"/>
    </row>
    <row r="22" spans="1:17" s="14" customFormat="1" ht="10.5" customHeight="1">
      <c r="A22" s="16" t="s">
        <v>41</v>
      </c>
      <c r="B22" s="17">
        <v>352210600</v>
      </c>
      <c r="C22" s="18">
        <v>1</v>
      </c>
      <c r="D22" s="18"/>
      <c r="E22" s="18">
        <v>1</v>
      </c>
      <c r="F22" s="18">
        <f>SUM(C$71*C22*D22)</f>
        <v>0</v>
      </c>
      <c r="G22" s="18">
        <f>SUM(C$74*D22)</f>
        <v>0</v>
      </c>
      <c r="H22" s="17">
        <f>SUM(C$72*C22*E22)</f>
        <v>500</v>
      </c>
      <c r="I22" s="17">
        <f>SUM(C$75*E22)</f>
        <v>400</v>
      </c>
      <c r="J22" s="17"/>
      <c r="K22" s="17"/>
      <c r="L22" s="18"/>
      <c r="M22" s="18">
        <f t="shared" si="1"/>
        <v>900</v>
      </c>
      <c r="N22" s="19"/>
      <c r="O22" s="18">
        <f t="shared" si="0"/>
        <v>900</v>
      </c>
      <c r="P22" s="21"/>
      <c r="Q22" s="23"/>
    </row>
    <row r="23" spans="1:17" s="14" customFormat="1" ht="10.5" customHeight="1">
      <c r="A23" s="16" t="s">
        <v>42</v>
      </c>
      <c r="B23" s="17">
        <v>352225700</v>
      </c>
      <c r="C23" s="18">
        <v>1</v>
      </c>
      <c r="D23" s="18"/>
      <c r="E23" s="18"/>
      <c r="F23" s="18">
        <f>SUM(C$71*C23*D23)</f>
        <v>0</v>
      </c>
      <c r="G23" s="18">
        <f>SUM(C$74*D23)</f>
        <v>0</v>
      </c>
      <c r="H23" s="17">
        <f>SUM(C$72*C23*E23)</f>
        <v>0</v>
      </c>
      <c r="I23" s="17">
        <f>SUM(C$75*E23)</f>
        <v>0</v>
      </c>
      <c r="J23" s="17"/>
      <c r="K23" s="17">
        <v>200</v>
      </c>
      <c r="L23" s="18">
        <v>100</v>
      </c>
      <c r="M23" s="18">
        <f t="shared" si="1"/>
        <v>100</v>
      </c>
      <c r="N23" s="19"/>
      <c r="O23" s="18">
        <f t="shared" si="0"/>
        <v>100</v>
      </c>
      <c r="P23" s="20"/>
      <c r="Q23" s="23"/>
    </row>
    <row r="24" spans="1:17" s="14" customFormat="1" ht="10.5" customHeight="1" hidden="1">
      <c r="A24" s="16" t="s">
        <v>43</v>
      </c>
      <c r="B24" s="17" t="s">
        <v>44</v>
      </c>
      <c r="C24" s="18">
        <v>1</v>
      </c>
      <c r="D24" s="18"/>
      <c r="E24" s="18"/>
      <c r="F24" s="18">
        <f>SUM(C$71*C24*D24)</f>
        <v>0</v>
      </c>
      <c r="G24" s="18">
        <f>SUM(C$74*D24)</f>
        <v>0</v>
      </c>
      <c r="H24" s="17">
        <f>SUM(C$72*C24*E24)</f>
        <v>0</v>
      </c>
      <c r="I24" s="17">
        <f>SUM(C$75*E24)</f>
        <v>0</v>
      </c>
      <c r="J24" s="17"/>
      <c r="K24" s="17"/>
      <c r="L24" s="18"/>
      <c r="M24" s="18">
        <f t="shared" si="1"/>
        <v>0</v>
      </c>
      <c r="N24" s="19"/>
      <c r="O24" s="18">
        <f t="shared" si="0"/>
        <v>0</v>
      </c>
      <c r="P24" s="21"/>
      <c r="Q24" s="23"/>
    </row>
    <row r="25" spans="1:17" s="14" customFormat="1" ht="10.5" customHeight="1" hidden="1">
      <c r="A25" s="16" t="s">
        <v>45</v>
      </c>
      <c r="B25" s="17" t="s">
        <v>46</v>
      </c>
      <c r="C25" s="18">
        <v>1</v>
      </c>
      <c r="D25" s="18"/>
      <c r="E25" s="18"/>
      <c r="F25" s="18">
        <f>SUM(C$71*C25*D25)</f>
        <v>0</v>
      </c>
      <c r="G25" s="18">
        <f>SUM(C$74*D25)</f>
        <v>0</v>
      </c>
      <c r="H25" s="17">
        <f>SUM(C$72*C25*E25)</f>
        <v>0</v>
      </c>
      <c r="I25" s="17">
        <f>SUM(C$75*E25)</f>
        <v>0</v>
      </c>
      <c r="J25" s="17"/>
      <c r="K25" s="17"/>
      <c r="L25" s="18"/>
      <c r="M25" s="18">
        <f t="shared" si="1"/>
        <v>0</v>
      </c>
      <c r="N25" s="19"/>
      <c r="O25" s="18">
        <f t="shared" si="0"/>
        <v>0</v>
      </c>
      <c r="P25" s="21"/>
      <c r="Q25" s="23"/>
    </row>
    <row r="26" spans="1:17" s="14" customFormat="1" ht="10.5" customHeight="1">
      <c r="A26" s="16" t="s">
        <v>47</v>
      </c>
      <c r="B26" s="17">
        <v>352222100</v>
      </c>
      <c r="C26" s="18">
        <v>1</v>
      </c>
      <c r="D26" s="18">
        <v>1</v>
      </c>
      <c r="E26" s="18"/>
      <c r="F26" s="18">
        <f>SUM(C$71*C26*D26)</f>
        <v>700</v>
      </c>
      <c r="G26" s="18">
        <f>SUM(C$74*D26)</f>
        <v>600</v>
      </c>
      <c r="H26" s="17">
        <f>SUM(C$72*C26*E26)</f>
        <v>0</v>
      </c>
      <c r="I26" s="17">
        <f>SUM(C$75*E26)</f>
        <v>0</v>
      </c>
      <c r="J26" s="17"/>
      <c r="K26" s="17"/>
      <c r="L26" s="18">
        <v>100</v>
      </c>
      <c r="M26" s="18">
        <f t="shared" si="1"/>
        <v>1200</v>
      </c>
      <c r="N26" s="19"/>
      <c r="O26" s="18">
        <f t="shared" si="0"/>
        <v>1200</v>
      </c>
      <c r="P26" s="21"/>
      <c r="Q26" s="23"/>
    </row>
    <row r="27" spans="1:17" s="14" customFormat="1" ht="10.5" customHeight="1">
      <c r="A27" s="16" t="s">
        <v>48</v>
      </c>
      <c r="B27" s="17">
        <v>352222700</v>
      </c>
      <c r="C27" s="18">
        <v>1</v>
      </c>
      <c r="D27" s="18"/>
      <c r="E27" s="18"/>
      <c r="F27" s="18">
        <v>0</v>
      </c>
      <c r="G27" s="18">
        <v>0</v>
      </c>
      <c r="H27" s="17">
        <f>SUM(C$72*C27*E27)</f>
        <v>0</v>
      </c>
      <c r="I27" s="17">
        <v>0</v>
      </c>
      <c r="J27" s="17">
        <v>300</v>
      </c>
      <c r="K27" s="17"/>
      <c r="L27" s="18">
        <v>300</v>
      </c>
      <c r="M27" s="18">
        <v>0</v>
      </c>
      <c r="N27" s="19"/>
      <c r="O27" s="18">
        <v>0</v>
      </c>
      <c r="P27" s="22"/>
      <c r="Q27" s="23"/>
    </row>
    <row r="28" spans="1:17" s="14" customFormat="1" ht="10.5" customHeight="1" hidden="1">
      <c r="A28" s="16" t="s">
        <v>49</v>
      </c>
      <c r="B28" s="17" t="s">
        <v>50</v>
      </c>
      <c r="C28" s="18">
        <v>1</v>
      </c>
      <c r="D28" s="18"/>
      <c r="E28" s="18"/>
      <c r="F28" s="18">
        <f>SUM(C$71*C28*D28)</f>
        <v>0</v>
      </c>
      <c r="G28" s="18">
        <f>SUM(C$74*D28)</f>
        <v>0</v>
      </c>
      <c r="H28" s="17">
        <f>SUM(C$72*C28*E28)</f>
        <v>0</v>
      </c>
      <c r="I28" s="17">
        <f>SUM(C$75*E28)</f>
        <v>0</v>
      </c>
      <c r="J28" s="17"/>
      <c r="K28" s="17"/>
      <c r="L28" s="18"/>
      <c r="M28" s="18">
        <f t="shared" si="1"/>
        <v>0</v>
      </c>
      <c r="N28" s="19"/>
      <c r="O28" s="18">
        <f t="shared" si="0"/>
        <v>0</v>
      </c>
      <c r="P28" s="21"/>
      <c r="Q28" s="23"/>
    </row>
    <row r="29" spans="1:17" s="14" customFormat="1" ht="10.5" customHeight="1" hidden="1">
      <c r="A29" s="16" t="s">
        <v>51</v>
      </c>
      <c r="B29" s="17" t="s">
        <v>52</v>
      </c>
      <c r="C29" s="18">
        <v>1</v>
      </c>
      <c r="D29" s="18"/>
      <c r="E29" s="18"/>
      <c r="F29" s="18">
        <f>SUM(C$71*C29*D29)</f>
        <v>0</v>
      </c>
      <c r="G29" s="18">
        <f>SUM(C$74*D29)</f>
        <v>0</v>
      </c>
      <c r="H29" s="17">
        <f>SUM(C$72*C29*E29)</f>
        <v>0</v>
      </c>
      <c r="I29" s="17">
        <f>SUM(C$75*E29)</f>
        <v>0</v>
      </c>
      <c r="J29" s="17"/>
      <c r="K29" s="17"/>
      <c r="L29" s="18"/>
      <c r="M29" s="18">
        <f t="shared" si="1"/>
        <v>0</v>
      </c>
      <c r="N29" s="19"/>
      <c r="O29" s="18">
        <f t="shared" si="0"/>
        <v>0</v>
      </c>
      <c r="P29" s="21"/>
      <c r="Q29" s="23"/>
    </row>
    <row r="30" spans="1:17" s="14" customFormat="1" ht="10.5" customHeight="1" hidden="1">
      <c r="A30" s="16" t="s">
        <v>53</v>
      </c>
      <c r="B30" s="17" t="s">
        <v>54</v>
      </c>
      <c r="C30" s="18">
        <v>1</v>
      </c>
      <c r="D30" s="18"/>
      <c r="E30" s="18"/>
      <c r="F30" s="18">
        <f>SUM(C$71*C30*D30)</f>
        <v>0</v>
      </c>
      <c r="G30" s="18">
        <f>SUM(C$74*D30)</f>
        <v>0</v>
      </c>
      <c r="H30" s="17">
        <f>SUM(C$72*C30*E30)</f>
        <v>0</v>
      </c>
      <c r="I30" s="17">
        <f>SUM(C$75*E30)</f>
        <v>0</v>
      </c>
      <c r="J30" s="17"/>
      <c r="K30" s="17"/>
      <c r="L30" s="18"/>
      <c r="M30" s="18">
        <f t="shared" si="1"/>
        <v>0</v>
      </c>
      <c r="N30" s="19"/>
      <c r="O30" s="18">
        <f t="shared" si="0"/>
        <v>0</v>
      </c>
      <c r="P30" s="21"/>
      <c r="Q30" s="23"/>
    </row>
    <row r="31" spans="1:17" s="14" customFormat="1" ht="10.5" customHeight="1" hidden="1">
      <c r="A31" s="16" t="s">
        <v>55</v>
      </c>
      <c r="B31" s="17" t="s">
        <v>56</v>
      </c>
      <c r="C31" s="18">
        <v>1</v>
      </c>
      <c r="D31" s="18"/>
      <c r="E31" s="18"/>
      <c r="F31" s="18">
        <f>SUM(C$71*C31*D31)</f>
        <v>0</v>
      </c>
      <c r="G31" s="18">
        <f>SUM(C$74*D31)</f>
        <v>0</v>
      </c>
      <c r="H31" s="17">
        <f>SUM(C$72*C31*E31)</f>
        <v>0</v>
      </c>
      <c r="I31" s="17">
        <f>SUM(C$75*E31)</f>
        <v>0</v>
      </c>
      <c r="J31" s="17"/>
      <c r="K31" s="17"/>
      <c r="L31" s="18"/>
      <c r="M31" s="18">
        <f t="shared" si="1"/>
        <v>0</v>
      </c>
      <c r="N31" s="19"/>
      <c r="O31" s="18">
        <f t="shared" si="0"/>
        <v>0</v>
      </c>
      <c r="P31" s="21"/>
      <c r="Q31" s="23"/>
    </row>
    <row r="32" spans="1:17" s="14" customFormat="1" ht="10.5" customHeight="1" hidden="1">
      <c r="A32" s="16" t="s">
        <v>57</v>
      </c>
      <c r="B32" s="17" t="s">
        <v>58</v>
      </c>
      <c r="C32" s="18">
        <v>1</v>
      </c>
      <c r="D32" s="18"/>
      <c r="E32" s="18"/>
      <c r="F32" s="18">
        <f>SUM(C$71*C32*D32)</f>
        <v>0</v>
      </c>
      <c r="G32" s="18">
        <f>SUM(C$74*D32)</f>
        <v>0</v>
      </c>
      <c r="H32" s="17">
        <f>SUM(C$72*C32*E32)</f>
        <v>0</v>
      </c>
      <c r="I32" s="17">
        <f>SUM(C$75*E32)</f>
        <v>0</v>
      </c>
      <c r="J32" s="17"/>
      <c r="K32" s="17"/>
      <c r="L32" s="18"/>
      <c r="M32" s="18">
        <f t="shared" si="1"/>
        <v>0</v>
      </c>
      <c r="N32" s="19"/>
      <c r="O32" s="18">
        <f t="shared" si="0"/>
        <v>0</v>
      </c>
      <c r="P32" s="21"/>
      <c r="Q32" s="23"/>
    </row>
    <row r="33" spans="1:17" s="14" customFormat="1" ht="10.5" customHeight="1" hidden="1">
      <c r="A33" s="16" t="s">
        <v>59</v>
      </c>
      <c r="B33" s="17" t="s">
        <v>60</v>
      </c>
      <c r="C33" s="18">
        <v>1</v>
      </c>
      <c r="D33" s="18"/>
      <c r="E33" s="18"/>
      <c r="F33" s="18">
        <f>SUM(C$71*C33*D33)</f>
        <v>0</v>
      </c>
      <c r="G33" s="18"/>
      <c r="H33" s="17">
        <f>SUM(C$72*C33*E33)</f>
        <v>0</v>
      </c>
      <c r="I33" s="17">
        <f>SUM(C$75*E33)</f>
        <v>0</v>
      </c>
      <c r="J33" s="17"/>
      <c r="K33" s="17"/>
      <c r="L33" s="18"/>
      <c r="M33" s="18">
        <f t="shared" si="1"/>
        <v>0</v>
      </c>
      <c r="N33" s="19"/>
      <c r="O33" s="18">
        <f t="shared" si="0"/>
        <v>0</v>
      </c>
      <c r="P33" s="21"/>
      <c r="Q33" s="23"/>
    </row>
    <row r="34" spans="1:17" s="14" customFormat="1" ht="10.5" customHeight="1">
      <c r="A34" s="16" t="s">
        <v>61</v>
      </c>
      <c r="B34" s="17">
        <v>352225200</v>
      </c>
      <c r="C34" s="18">
        <v>1</v>
      </c>
      <c r="D34" s="18">
        <v>1</v>
      </c>
      <c r="E34" s="18">
        <v>1</v>
      </c>
      <c r="F34" s="18">
        <f>SUM(C$71*C34*D34)</f>
        <v>700</v>
      </c>
      <c r="G34" s="18">
        <f>SUM(C$74*D34)</f>
        <v>600</v>
      </c>
      <c r="H34" s="17">
        <f>SUM(C$72*C34*E34)</f>
        <v>500</v>
      </c>
      <c r="I34" s="17">
        <f>SUM(C$75*E34)</f>
        <v>400</v>
      </c>
      <c r="J34" s="17"/>
      <c r="K34" s="17"/>
      <c r="L34" s="18"/>
      <c r="M34" s="18">
        <f t="shared" si="1"/>
        <v>2200</v>
      </c>
      <c r="N34" s="19"/>
      <c r="O34" s="18">
        <f t="shared" si="0"/>
        <v>2200</v>
      </c>
      <c r="P34" s="21"/>
      <c r="Q34" s="13"/>
    </row>
    <row r="35" spans="1:17" s="14" customFormat="1" ht="10.5" customHeight="1" hidden="1">
      <c r="A35" s="16" t="s">
        <v>62</v>
      </c>
      <c r="B35" s="17" t="s">
        <v>63</v>
      </c>
      <c r="C35" s="18">
        <v>1</v>
      </c>
      <c r="D35" s="18"/>
      <c r="E35" s="18"/>
      <c r="F35" s="18">
        <f>SUM(C$71*C35*D35)</f>
        <v>0</v>
      </c>
      <c r="G35" s="18">
        <f>SUM(C$74*D35)</f>
        <v>0</v>
      </c>
      <c r="H35" s="17">
        <f>SUM(C$72*C35*E35)</f>
        <v>0</v>
      </c>
      <c r="I35" s="17">
        <f>SUM(C$75*E35)</f>
        <v>0</v>
      </c>
      <c r="J35" s="17"/>
      <c r="K35" s="17"/>
      <c r="L35" s="18"/>
      <c r="M35" s="18">
        <f t="shared" si="1"/>
        <v>0</v>
      </c>
      <c r="N35" s="19"/>
      <c r="O35" s="18">
        <f t="shared" si="0"/>
        <v>0</v>
      </c>
      <c r="P35" s="24"/>
      <c r="Q35" s="13"/>
    </row>
    <row r="36" spans="1:17" s="14" customFormat="1" ht="10.5" customHeight="1" hidden="1">
      <c r="A36" s="16" t="s">
        <v>48</v>
      </c>
      <c r="B36" s="17" t="s">
        <v>64</v>
      </c>
      <c r="C36" s="18"/>
      <c r="D36" s="18"/>
      <c r="E36" s="18"/>
      <c r="F36" s="18"/>
      <c r="G36" s="18"/>
      <c r="H36" s="17"/>
      <c r="I36" s="17"/>
      <c r="J36" s="17"/>
      <c r="K36" s="17"/>
      <c r="L36" s="18"/>
      <c r="M36" s="18">
        <f t="shared" si="1"/>
        <v>0</v>
      </c>
      <c r="N36" s="19"/>
      <c r="O36" s="18">
        <f t="shared" si="0"/>
        <v>0</v>
      </c>
      <c r="P36" s="25"/>
      <c r="Q36" s="13"/>
    </row>
    <row r="37" spans="1:17" s="14" customFormat="1" ht="10.5" customHeight="1" hidden="1">
      <c r="A37" s="16" t="s">
        <v>65</v>
      </c>
      <c r="B37" s="17" t="s">
        <v>66</v>
      </c>
      <c r="C37" s="18">
        <v>1</v>
      </c>
      <c r="D37" s="18"/>
      <c r="E37" s="18"/>
      <c r="F37" s="18">
        <f>SUM(C$71*C37*D37)</f>
        <v>0</v>
      </c>
      <c r="G37" s="18">
        <f>SUM(C$74*D37)</f>
        <v>0</v>
      </c>
      <c r="H37" s="17">
        <f>SUM(C$72*C37*E37)</f>
        <v>0</v>
      </c>
      <c r="I37" s="17">
        <f>SUM(C$75*E37)</f>
        <v>0</v>
      </c>
      <c r="J37" s="17"/>
      <c r="K37" s="17"/>
      <c r="L37" s="18"/>
      <c r="M37" s="18">
        <f t="shared" si="1"/>
        <v>0</v>
      </c>
      <c r="N37" s="19"/>
      <c r="O37" s="18">
        <f t="shared" si="0"/>
        <v>0</v>
      </c>
      <c r="P37" s="24"/>
      <c r="Q37" s="13"/>
    </row>
    <row r="38" spans="1:17" s="14" customFormat="1" ht="10.5" customHeight="1">
      <c r="A38" s="16" t="s">
        <v>62</v>
      </c>
      <c r="B38" s="17">
        <v>352226800</v>
      </c>
      <c r="C38" s="18">
        <v>1</v>
      </c>
      <c r="D38" s="18"/>
      <c r="E38" s="18"/>
      <c r="F38" s="18">
        <f>SUM(C$71*C38*D38)</f>
        <v>0</v>
      </c>
      <c r="G38" s="18">
        <v>0</v>
      </c>
      <c r="H38" s="17">
        <f>SUM(C$72*C38*E38)</f>
        <v>0</v>
      </c>
      <c r="I38" s="17">
        <v>0</v>
      </c>
      <c r="J38" s="17">
        <v>300</v>
      </c>
      <c r="K38" s="17"/>
      <c r="L38" s="18"/>
      <c r="M38" s="18">
        <v>300</v>
      </c>
      <c r="N38" s="19"/>
      <c r="O38" s="18">
        <v>300</v>
      </c>
      <c r="P38" s="24"/>
      <c r="Q38" s="13"/>
    </row>
    <row r="39" spans="1:17" s="14" customFormat="1" ht="10.5" customHeight="1">
      <c r="A39" s="16" t="s">
        <v>67</v>
      </c>
      <c r="B39" s="17">
        <v>352222300</v>
      </c>
      <c r="C39" s="18">
        <v>1</v>
      </c>
      <c r="D39" s="18"/>
      <c r="E39" s="18">
        <v>1</v>
      </c>
      <c r="F39" s="18">
        <f>SUM(C$71*C39*D39)</f>
        <v>0</v>
      </c>
      <c r="G39" s="18">
        <f>SUM(C$74*D39)</f>
        <v>0</v>
      </c>
      <c r="H39" s="17">
        <f>SUM(C$72*C39*E39)</f>
        <v>500</v>
      </c>
      <c r="I39" s="17">
        <f>SUM(C$75*E39)</f>
        <v>400</v>
      </c>
      <c r="J39" s="17"/>
      <c r="K39" s="17"/>
      <c r="L39" s="18"/>
      <c r="M39" s="18">
        <f t="shared" si="1"/>
        <v>900</v>
      </c>
      <c r="N39" s="19"/>
      <c r="O39" s="18">
        <f t="shared" si="0"/>
        <v>900</v>
      </c>
      <c r="P39" s="21"/>
      <c r="Q39" s="23"/>
    </row>
    <row r="40" spans="1:17" s="14" customFormat="1" ht="10.5" customHeight="1">
      <c r="A40" s="16" t="s">
        <v>68</v>
      </c>
      <c r="B40" s="17">
        <v>352210500</v>
      </c>
      <c r="C40" s="18">
        <v>1</v>
      </c>
      <c r="D40" s="18">
        <v>1</v>
      </c>
      <c r="E40" s="18">
        <v>1</v>
      </c>
      <c r="F40" s="18">
        <f>SUM(C$71*C40*D40)</f>
        <v>700</v>
      </c>
      <c r="G40" s="18">
        <f>SUM(C$74*D40)</f>
        <v>600</v>
      </c>
      <c r="H40" s="17">
        <f>SUM(C$72*C40*E40)</f>
        <v>500</v>
      </c>
      <c r="I40" s="17">
        <f>SUM(C$75*E40)</f>
        <v>400</v>
      </c>
      <c r="J40" s="17">
        <v>1200</v>
      </c>
      <c r="K40" s="17">
        <v>100</v>
      </c>
      <c r="L40" s="18">
        <v>400</v>
      </c>
      <c r="M40" s="18">
        <f>SUM(F40+G40+H40+I40+J40+K40-L40)</f>
        <v>3100</v>
      </c>
      <c r="N40" s="19"/>
      <c r="O40" s="18">
        <f t="shared" si="0"/>
        <v>3100</v>
      </c>
      <c r="P40" s="21"/>
      <c r="Q40" s="23"/>
    </row>
    <row r="41" spans="1:17" s="14" customFormat="1" ht="10.5" customHeight="1" hidden="1">
      <c r="A41" s="16" t="s">
        <v>69</v>
      </c>
      <c r="B41" s="17" t="s">
        <v>70</v>
      </c>
      <c r="C41" s="18">
        <v>1</v>
      </c>
      <c r="D41" s="18"/>
      <c r="E41" s="18"/>
      <c r="F41" s="18">
        <f>SUM(C$71*C41*D41)</f>
        <v>0</v>
      </c>
      <c r="G41" s="18">
        <f>SUM(C$74*D41)</f>
        <v>0</v>
      </c>
      <c r="H41" s="17">
        <f>SUM(C$72*C41*E41)</f>
        <v>0</v>
      </c>
      <c r="I41" s="17">
        <f>SUM(C$75*E41)</f>
        <v>0</v>
      </c>
      <c r="J41" s="17"/>
      <c r="K41" s="17"/>
      <c r="L41" s="18"/>
      <c r="M41" s="18">
        <f t="shared" si="1"/>
        <v>0</v>
      </c>
      <c r="N41" s="19"/>
      <c r="O41" s="18">
        <f t="shared" si="0"/>
        <v>0</v>
      </c>
      <c r="P41" s="21"/>
      <c r="Q41" s="23"/>
    </row>
    <row r="42" spans="1:17" s="14" customFormat="1" ht="10.5" customHeight="1">
      <c r="A42" s="16" t="s">
        <v>71</v>
      </c>
      <c r="B42" s="17">
        <v>352210900</v>
      </c>
      <c r="C42" s="18">
        <v>1</v>
      </c>
      <c r="D42" s="18"/>
      <c r="E42" s="18">
        <v>1</v>
      </c>
      <c r="F42" s="18">
        <f>SUM(C$71*C42*D42)</f>
        <v>0</v>
      </c>
      <c r="G42" s="18">
        <f>SUM(C$74*D42)</f>
        <v>0</v>
      </c>
      <c r="H42" s="17">
        <f>SUM(C$72*C42*E42)</f>
        <v>500</v>
      </c>
      <c r="I42" s="17">
        <f>SUM(C$75*E42)</f>
        <v>400</v>
      </c>
      <c r="J42" s="17"/>
      <c r="K42" s="17"/>
      <c r="L42" s="18">
        <v>100</v>
      </c>
      <c r="M42" s="18">
        <f t="shared" si="1"/>
        <v>800</v>
      </c>
      <c r="N42" s="19"/>
      <c r="O42" s="18">
        <f t="shared" si="0"/>
        <v>800</v>
      </c>
      <c r="P42" s="22"/>
      <c r="Q42" s="23"/>
    </row>
    <row r="43" spans="1:17" s="14" customFormat="1" ht="10.5" customHeight="1" hidden="1">
      <c r="A43" s="16" t="s">
        <v>72</v>
      </c>
      <c r="B43" s="17" t="s">
        <v>73</v>
      </c>
      <c r="C43" s="18">
        <v>1</v>
      </c>
      <c r="D43" s="18"/>
      <c r="E43" s="18"/>
      <c r="F43" s="18">
        <f>SUM(C$71*C43*D43)</f>
        <v>0</v>
      </c>
      <c r="G43" s="18">
        <f>SUM(C$74*D43)</f>
        <v>0</v>
      </c>
      <c r="H43" s="17">
        <f>SUM(C$72*C43*E43)</f>
        <v>0</v>
      </c>
      <c r="I43" s="17">
        <f>SUM(C$75*E43)</f>
        <v>0</v>
      </c>
      <c r="J43" s="17"/>
      <c r="K43" s="17"/>
      <c r="L43" s="18"/>
      <c r="M43" s="18">
        <f t="shared" si="1"/>
        <v>0</v>
      </c>
      <c r="N43" s="19"/>
      <c r="O43" s="18">
        <f t="shared" si="0"/>
        <v>0</v>
      </c>
      <c r="P43" s="22"/>
      <c r="Q43" s="23"/>
    </row>
    <row r="44" spans="1:17" s="14" customFormat="1" ht="10.5" customHeight="1" hidden="1">
      <c r="A44" s="16" t="s">
        <v>74</v>
      </c>
      <c r="B44" s="17" t="s">
        <v>58</v>
      </c>
      <c r="C44" s="18">
        <v>1</v>
      </c>
      <c r="D44" s="18"/>
      <c r="E44" s="18"/>
      <c r="F44" s="18">
        <f>SUM(C$71*C44*D44)</f>
        <v>0</v>
      </c>
      <c r="G44" s="18">
        <f>SUM(C$74*D44)</f>
        <v>0</v>
      </c>
      <c r="H44" s="17">
        <f>SUM(C$72*C44*E44)</f>
        <v>0</v>
      </c>
      <c r="I44" s="17">
        <f>SUM(C$75*E44)</f>
        <v>0</v>
      </c>
      <c r="J44" s="17"/>
      <c r="K44" s="17"/>
      <c r="L44" s="18"/>
      <c r="M44" s="18">
        <f t="shared" si="1"/>
        <v>0</v>
      </c>
      <c r="N44" s="19"/>
      <c r="O44" s="18">
        <f t="shared" si="0"/>
        <v>0</v>
      </c>
      <c r="P44" s="22"/>
      <c r="Q44" s="23"/>
    </row>
    <row r="45" spans="1:17" s="14" customFormat="1" ht="10.5" customHeight="1" hidden="1">
      <c r="A45" s="16" t="s">
        <v>75</v>
      </c>
      <c r="B45" s="17" t="s">
        <v>76</v>
      </c>
      <c r="C45" s="18">
        <v>1</v>
      </c>
      <c r="D45" s="18"/>
      <c r="E45" s="18"/>
      <c r="F45" s="18">
        <f>SUM(C$71*C45*D45)</f>
        <v>0</v>
      </c>
      <c r="G45" s="18">
        <f>SUM(C$74*D45)</f>
        <v>0</v>
      </c>
      <c r="H45" s="17">
        <f>SUM(C$72*C45*E45)</f>
        <v>0</v>
      </c>
      <c r="I45" s="17">
        <f>SUM(C$75*E45)</f>
        <v>0</v>
      </c>
      <c r="J45" s="17"/>
      <c r="K45" s="17"/>
      <c r="L45" s="18"/>
      <c r="M45" s="18">
        <f t="shared" si="1"/>
        <v>0</v>
      </c>
      <c r="N45" s="19"/>
      <c r="O45" s="18">
        <f t="shared" si="0"/>
        <v>0</v>
      </c>
      <c r="P45" s="22"/>
      <c r="Q45" s="23"/>
    </row>
    <row r="46" spans="1:17" s="14" customFormat="1" ht="10.5" customHeight="1">
      <c r="A46" s="16" t="s">
        <v>53</v>
      </c>
      <c r="B46" s="17">
        <v>352230300</v>
      </c>
      <c r="C46" s="18">
        <v>1</v>
      </c>
      <c r="D46" s="18"/>
      <c r="E46" s="18">
        <v>1</v>
      </c>
      <c r="F46" s="18">
        <f>SUM(C$71*C46*D46)</f>
        <v>0</v>
      </c>
      <c r="G46" s="18">
        <f>SUM(C$74*D46)</f>
        <v>0</v>
      </c>
      <c r="H46" s="17">
        <f>SUM(C$72*C46*E46)</f>
        <v>500</v>
      </c>
      <c r="I46" s="17">
        <f>SUM(C$75*E46)</f>
        <v>400</v>
      </c>
      <c r="J46" s="17"/>
      <c r="K46" s="17">
        <v>100</v>
      </c>
      <c r="L46" s="18">
        <v>100</v>
      </c>
      <c r="M46" s="18">
        <f t="shared" si="1"/>
        <v>900</v>
      </c>
      <c r="N46" s="19"/>
      <c r="O46" s="18">
        <f t="shared" si="0"/>
        <v>900</v>
      </c>
      <c r="P46" s="22"/>
      <c r="Q46" s="23"/>
    </row>
    <row r="47" spans="1:17" s="14" customFormat="1" ht="10.5" customHeight="1" hidden="1">
      <c r="A47" s="16" t="s">
        <v>77</v>
      </c>
      <c r="B47" s="17" t="s">
        <v>78</v>
      </c>
      <c r="C47" s="18">
        <v>1</v>
      </c>
      <c r="D47" s="18"/>
      <c r="E47" s="18"/>
      <c r="F47" s="18">
        <f>SUM(C$71*C47*D47)</f>
        <v>0</v>
      </c>
      <c r="G47" s="18">
        <f>SUM(C$74*D47)</f>
        <v>0</v>
      </c>
      <c r="H47" s="17">
        <f>SUM(C$72*C47*E47)</f>
        <v>0</v>
      </c>
      <c r="I47" s="17">
        <f>SUM(C$75*E47)</f>
        <v>0</v>
      </c>
      <c r="J47" s="17"/>
      <c r="K47" s="17"/>
      <c r="L47" s="18"/>
      <c r="M47" s="18">
        <f t="shared" si="1"/>
        <v>0</v>
      </c>
      <c r="N47" s="19"/>
      <c r="O47" s="18">
        <f t="shared" si="0"/>
        <v>0</v>
      </c>
      <c r="P47" s="21"/>
      <c r="Q47" s="23"/>
    </row>
    <row r="48" spans="1:17" s="14" customFormat="1" ht="10.5" customHeight="1">
      <c r="A48" s="16" t="s">
        <v>79</v>
      </c>
      <c r="B48" s="17">
        <v>352206900</v>
      </c>
      <c r="C48" s="18">
        <v>1</v>
      </c>
      <c r="D48" s="18">
        <v>1</v>
      </c>
      <c r="E48" s="18">
        <v>1</v>
      </c>
      <c r="F48" s="18">
        <f>SUM(C$71*C48*D48)</f>
        <v>700</v>
      </c>
      <c r="G48" s="18">
        <f>SUM(C$74*D48)</f>
        <v>600</v>
      </c>
      <c r="H48" s="17">
        <f>SUM(C$72*C48*E48)</f>
        <v>500</v>
      </c>
      <c r="I48" s="17">
        <f>SUM(C$75*E48)</f>
        <v>400</v>
      </c>
      <c r="J48" s="17"/>
      <c r="K48" s="17">
        <v>400</v>
      </c>
      <c r="L48" s="18">
        <v>200</v>
      </c>
      <c r="M48" s="18">
        <f t="shared" si="1"/>
        <v>2400</v>
      </c>
      <c r="N48" s="19"/>
      <c r="O48" s="18">
        <f t="shared" si="0"/>
        <v>2400</v>
      </c>
      <c r="P48" s="20"/>
      <c r="Q48" s="23"/>
    </row>
    <row r="49" spans="1:17" s="14" customFormat="1" ht="10.5" customHeight="1" hidden="1">
      <c r="A49" s="16" t="s">
        <v>80</v>
      </c>
      <c r="B49" s="17" t="s">
        <v>81</v>
      </c>
      <c r="C49" s="18">
        <v>1</v>
      </c>
      <c r="D49" s="18"/>
      <c r="E49" s="18"/>
      <c r="F49" s="18">
        <f>SUM(C$71*C49*D49)</f>
        <v>0</v>
      </c>
      <c r="G49" s="18">
        <f>SUM(C$74*D49)</f>
        <v>0</v>
      </c>
      <c r="H49" s="17">
        <f>SUM(C$72*C49*E49)</f>
        <v>0</v>
      </c>
      <c r="I49" s="17">
        <f>SUM(C$75*E49)</f>
        <v>0</v>
      </c>
      <c r="J49" s="17"/>
      <c r="K49" s="17"/>
      <c r="L49" s="18"/>
      <c r="M49" s="18">
        <f t="shared" si="1"/>
        <v>0</v>
      </c>
      <c r="N49" s="19"/>
      <c r="O49" s="18">
        <f t="shared" si="0"/>
        <v>0</v>
      </c>
      <c r="P49" s="21"/>
      <c r="Q49" s="23"/>
    </row>
    <row r="50" spans="1:17" s="14" customFormat="1" ht="10.5" customHeight="1">
      <c r="A50" s="26" t="s">
        <v>82</v>
      </c>
      <c r="B50" s="27">
        <v>352226200</v>
      </c>
      <c r="C50" s="26">
        <v>1</v>
      </c>
      <c r="D50" s="26"/>
      <c r="E50" s="26">
        <v>1</v>
      </c>
      <c r="F50" s="26">
        <v>0</v>
      </c>
      <c r="G50" s="26">
        <v>0</v>
      </c>
      <c r="H50" s="27">
        <v>500</v>
      </c>
      <c r="I50" s="27">
        <v>400</v>
      </c>
      <c r="J50" s="27"/>
      <c r="K50" s="27"/>
      <c r="L50" s="26"/>
      <c r="M50" s="26">
        <v>900</v>
      </c>
      <c r="N50" s="28"/>
      <c r="O50" s="26">
        <v>900</v>
      </c>
      <c r="P50" s="21"/>
      <c r="Q50" s="23"/>
    </row>
    <row r="51" spans="1:17" s="14" customFormat="1" ht="10.5" customHeight="1">
      <c r="A51" s="16" t="s">
        <v>83</v>
      </c>
      <c r="B51" s="17">
        <v>352211700</v>
      </c>
      <c r="C51" s="18">
        <v>1</v>
      </c>
      <c r="D51" s="18">
        <v>2</v>
      </c>
      <c r="E51" s="18"/>
      <c r="F51" s="18">
        <f>SUM(C$71*C51*D51)</f>
        <v>1400</v>
      </c>
      <c r="G51" s="18">
        <f>SUM(C$74*D51)</f>
        <v>1200</v>
      </c>
      <c r="H51" s="17">
        <f>SUM(C$72*C51*E51)</f>
        <v>0</v>
      </c>
      <c r="I51" s="17">
        <f>SUM(C$75*E51)</f>
        <v>0</v>
      </c>
      <c r="J51" s="17">
        <v>300</v>
      </c>
      <c r="K51" s="17"/>
      <c r="L51" s="18">
        <v>500</v>
      </c>
      <c r="M51" s="18">
        <f>SUM(F51+G51+H51+I51+J51+K51-L51)</f>
        <v>2400</v>
      </c>
      <c r="N51" s="19"/>
      <c r="O51" s="18">
        <f aca="true" t="shared" si="2" ref="O51:O60">SUM(M51-N51)</f>
        <v>2400</v>
      </c>
      <c r="P51" s="21"/>
      <c r="Q51" s="23"/>
    </row>
    <row r="52" spans="1:17" s="14" customFormat="1" ht="10.5" customHeight="1" hidden="1">
      <c r="A52" s="16" t="s">
        <v>84</v>
      </c>
      <c r="B52" s="17" t="s">
        <v>85</v>
      </c>
      <c r="C52" s="18">
        <v>1</v>
      </c>
      <c r="D52" s="18"/>
      <c r="E52" s="18"/>
      <c r="F52" s="18">
        <f>SUM(C$71*C52*D52)</f>
        <v>0</v>
      </c>
      <c r="G52" s="18">
        <f>SUM(C$74*D52)</f>
        <v>0</v>
      </c>
      <c r="H52" s="17">
        <f>SUM(C$72*C52*E52)</f>
        <v>0</v>
      </c>
      <c r="I52" s="17">
        <f>SUM(C$75*E52)</f>
        <v>0</v>
      </c>
      <c r="J52" s="17"/>
      <c r="K52" s="17"/>
      <c r="L52" s="18"/>
      <c r="M52" s="18">
        <f aca="true" t="shared" si="3" ref="M52:M57">SUM(F52+G52+H52+I52+K52-L52)</f>
        <v>0</v>
      </c>
      <c r="N52" s="19"/>
      <c r="O52" s="18">
        <f t="shared" si="2"/>
        <v>0</v>
      </c>
      <c r="P52" s="20"/>
      <c r="Q52" s="23"/>
    </row>
    <row r="53" spans="1:17" s="14" customFormat="1" ht="10.5" customHeight="1" hidden="1">
      <c r="A53" s="16" t="s">
        <v>86</v>
      </c>
      <c r="B53" s="17" t="s">
        <v>87</v>
      </c>
      <c r="C53" s="18">
        <v>1</v>
      </c>
      <c r="D53" s="18"/>
      <c r="E53" s="18"/>
      <c r="F53" s="18">
        <f>SUM(C$71*C53*D53)</f>
        <v>0</v>
      </c>
      <c r="G53" s="18">
        <f>SUM(C$74*D53)</f>
        <v>0</v>
      </c>
      <c r="H53" s="17">
        <f>SUM(C$72*C53*E53)</f>
        <v>0</v>
      </c>
      <c r="I53" s="17">
        <f>SUM(C$75*E53)</f>
        <v>0</v>
      </c>
      <c r="J53" s="17"/>
      <c r="K53" s="17"/>
      <c r="L53" s="18"/>
      <c r="M53" s="18">
        <f t="shared" si="3"/>
        <v>0</v>
      </c>
      <c r="N53" s="19"/>
      <c r="O53" s="18">
        <f t="shared" si="2"/>
        <v>0</v>
      </c>
      <c r="P53" s="22"/>
      <c r="Q53" s="23"/>
    </row>
    <row r="54" spans="1:17" s="14" customFormat="1" ht="10.5" customHeight="1" hidden="1">
      <c r="A54" s="18" t="s">
        <v>88</v>
      </c>
      <c r="B54" s="17" t="s">
        <v>89</v>
      </c>
      <c r="C54" s="18">
        <v>1</v>
      </c>
      <c r="D54" s="18"/>
      <c r="E54" s="18"/>
      <c r="F54" s="18">
        <f>SUM(C$71*C54*D54)</f>
        <v>0</v>
      </c>
      <c r="G54" s="18">
        <f>SUM(C$74*D54)</f>
        <v>0</v>
      </c>
      <c r="H54" s="17">
        <f>SUM(C$72*C54*E54)</f>
        <v>0</v>
      </c>
      <c r="I54" s="17">
        <f>SUM(C$75*E54)</f>
        <v>0</v>
      </c>
      <c r="J54" s="17"/>
      <c r="K54" s="17"/>
      <c r="L54" s="18"/>
      <c r="M54" s="18">
        <f t="shared" si="3"/>
        <v>0</v>
      </c>
      <c r="N54" s="19"/>
      <c r="O54" s="18">
        <f t="shared" si="2"/>
        <v>0</v>
      </c>
      <c r="P54" s="29"/>
      <c r="Q54" s="23"/>
    </row>
    <row r="55" spans="1:17" s="14" customFormat="1" ht="10.5" customHeight="1" hidden="1">
      <c r="A55" s="18" t="s">
        <v>90</v>
      </c>
      <c r="B55" s="17" t="s">
        <v>91</v>
      </c>
      <c r="C55" s="18">
        <v>1</v>
      </c>
      <c r="D55" s="18"/>
      <c r="E55" s="18"/>
      <c r="F55" s="18">
        <f>SUM(C$71*C55*D55)</f>
        <v>0</v>
      </c>
      <c r="G55" s="18">
        <f>SUM(C$74*D55)</f>
        <v>0</v>
      </c>
      <c r="H55" s="17">
        <f>SUM(C$72*C55*E55)</f>
        <v>0</v>
      </c>
      <c r="I55" s="17">
        <f>SUM(C$75*E55)</f>
        <v>0</v>
      </c>
      <c r="J55" s="17"/>
      <c r="K55" s="17"/>
      <c r="L55" s="18"/>
      <c r="M55" s="18">
        <f t="shared" si="3"/>
        <v>0</v>
      </c>
      <c r="N55" s="19"/>
      <c r="O55" s="18">
        <f t="shared" si="2"/>
        <v>0</v>
      </c>
      <c r="P55" s="29"/>
      <c r="Q55" s="23"/>
    </row>
    <row r="56" spans="1:17" s="14" customFormat="1" ht="10.5" customHeight="1" hidden="1">
      <c r="A56" s="18" t="s">
        <v>32</v>
      </c>
      <c r="B56" s="17" t="s">
        <v>92</v>
      </c>
      <c r="C56" s="18">
        <v>1</v>
      </c>
      <c r="D56" s="18"/>
      <c r="E56" s="18"/>
      <c r="F56" s="18">
        <f>SUM(C$71*C56*D56)</f>
        <v>0</v>
      </c>
      <c r="G56" s="18">
        <f>SUM(C$74*D56)</f>
        <v>0</v>
      </c>
      <c r="H56" s="17">
        <f>SUM(C$72*C56*E56)</f>
        <v>0</v>
      </c>
      <c r="I56" s="17">
        <f>SUM(C$75*E56)</f>
        <v>0</v>
      </c>
      <c r="J56" s="17"/>
      <c r="K56" s="17"/>
      <c r="L56" s="18"/>
      <c r="M56" s="18">
        <f t="shared" si="3"/>
        <v>0</v>
      </c>
      <c r="N56" s="19"/>
      <c r="O56" s="18">
        <f t="shared" si="2"/>
        <v>0</v>
      </c>
      <c r="P56" s="29"/>
      <c r="Q56" s="23"/>
    </row>
    <row r="57" spans="1:17" s="14" customFormat="1" ht="10.5" customHeight="1" hidden="1">
      <c r="A57" s="26" t="s">
        <v>93</v>
      </c>
      <c r="B57" s="27" t="s">
        <v>94</v>
      </c>
      <c r="C57" s="26">
        <v>1</v>
      </c>
      <c r="D57" s="26"/>
      <c r="E57" s="26"/>
      <c r="F57" s="26">
        <f>SUM(C$71*C57*D57)</f>
        <v>0</v>
      </c>
      <c r="G57" s="26">
        <f>SUM(C$74*D57)</f>
        <v>0</v>
      </c>
      <c r="H57" s="27">
        <f>SUM(C$72*C57*E57)</f>
        <v>0</v>
      </c>
      <c r="I57" s="27">
        <f>SUM(C$75*E57)</f>
        <v>0</v>
      </c>
      <c r="J57" s="27"/>
      <c r="K57" s="27"/>
      <c r="L57" s="26"/>
      <c r="M57" s="26">
        <f t="shared" si="3"/>
        <v>0</v>
      </c>
      <c r="N57" s="28"/>
      <c r="O57" s="26">
        <f t="shared" si="2"/>
        <v>0</v>
      </c>
      <c r="P57" s="30"/>
      <c r="Q57" s="23"/>
    </row>
    <row r="58" spans="1:17" s="14" customFormat="1" ht="10.5" customHeight="1">
      <c r="A58" s="18" t="s">
        <v>95</v>
      </c>
      <c r="B58" s="17">
        <v>352211600</v>
      </c>
      <c r="C58" s="18">
        <v>1</v>
      </c>
      <c r="D58" s="18"/>
      <c r="E58" s="18">
        <v>1</v>
      </c>
      <c r="F58" s="18">
        <f>SUM(C$71*C58*D58)</f>
        <v>0</v>
      </c>
      <c r="G58" s="18">
        <v>0</v>
      </c>
      <c r="H58" s="17">
        <f>SUM(C$72*C58*E58)</f>
        <v>500</v>
      </c>
      <c r="I58" s="17">
        <v>400</v>
      </c>
      <c r="J58" s="17"/>
      <c r="K58" s="17"/>
      <c r="L58" s="18">
        <v>100</v>
      </c>
      <c r="M58" s="18">
        <v>800</v>
      </c>
      <c r="N58" s="19"/>
      <c r="O58" s="18">
        <f t="shared" si="2"/>
        <v>800</v>
      </c>
      <c r="P58" s="31"/>
      <c r="Q58" s="23"/>
    </row>
    <row r="59" spans="1:17" s="14" customFormat="1" ht="10.5" customHeight="1">
      <c r="A59" s="18" t="s">
        <v>96</v>
      </c>
      <c r="B59" s="17">
        <v>352216600</v>
      </c>
      <c r="C59" s="18">
        <v>1</v>
      </c>
      <c r="D59" s="18"/>
      <c r="E59" s="18">
        <v>1</v>
      </c>
      <c r="F59" s="18">
        <f>SUM(C$71*C59*D59)</f>
        <v>0</v>
      </c>
      <c r="G59" s="18">
        <v>0</v>
      </c>
      <c r="H59" s="17">
        <f>SUM(C$72*C59*E59)</f>
        <v>500</v>
      </c>
      <c r="I59" s="17">
        <v>400</v>
      </c>
      <c r="J59" s="17"/>
      <c r="K59" s="17"/>
      <c r="L59" s="18">
        <v>100</v>
      </c>
      <c r="M59" s="18">
        <v>800</v>
      </c>
      <c r="N59" s="19"/>
      <c r="O59" s="18">
        <f t="shared" si="2"/>
        <v>800</v>
      </c>
      <c r="P59" s="31"/>
      <c r="Q59" s="23"/>
    </row>
    <row r="60" spans="1:17" s="14" customFormat="1" ht="10.5" customHeight="1">
      <c r="A60" s="26" t="s">
        <v>102</v>
      </c>
      <c r="B60" s="27">
        <v>352211400</v>
      </c>
      <c r="C60" s="26">
        <v>1</v>
      </c>
      <c r="D60" s="26"/>
      <c r="E60" s="26"/>
      <c r="F60" s="26">
        <f>SUM(C$71*C60*D60)</f>
        <v>0</v>
      </c>
      <c r="G60" s="26">
        <v>0</v>
      </c>
      <c r="H60" s="27">
        <f>SUM(C$72*C60*E60)</f>
        <v>0</v>
      </c>
      <c r="I60" s="27">
        <v>0</v>
      </c>
      <c r="J60" s="27">
        <v>600</v>
      </c>
      <c r="K60" s="27"/>
      <c r="L60" s="26"/>
      <c r="M60" s="26">
        <v>600</v>
      </c>
      <c r="N60" s="28"/>
      <c r="O60" s="26">
        <f t="shared" si="2"/>
        <v>600</v>
      </c>
      <c r="P60" s="30"/>
      <c r="Q60" s="23"/>
    </row>
    <row r="61" spans="1:17" s="37" customFormat="1" ht="10.5" customHeight="1">
      <c r="A61" s="32" t="s">
        <v>11</v>
      </c>
      <c r="B61" s="33"/>
      <c r="C61" s="34"/>
      <c r="D61" s="34">
        <f>SUM(D2:D57)</f>
        <v>12</v>
      </c>
      <c r="E61" s="34">
        <f>SUM(E2:E60)</f>
        <v>29</v>
      </c>
      <c r="F61" s="34">
        <f>SUM(F2:F60)</f>
        <v>8400</v>
      </c>
      <c r="G61" s="34">
        <f>SUM(G2:G57)</f>
        <v>7200</v>
      </c>
      <c r="H61" s="34">
        <f aca="true" t="shared" si="4" ref="H61:M61">SUM(H2:H60)</f>
        <v>14500</v>
      </c>
      <c r="I61" s="34">
        <f t="shared" si="4"/>
        <v>11600</v>
      </c>
      <c r="J61" s="34">
        <f t="shared" si="4"/>
        <v>3600</v>
      </c>
      <c r="K61" s="34">
        <f t="shared" si="4"/>
        <v>5400</v>
      </c>
      <c r="L61" s="34">
        <f t="shared" si="4"/>
        <v>3100</v>
      </c>
      <c r="M61" s="34">
        <f t="shared" si="4"/>
        <v>47600</v>
      </c>
      <c r="N61" s="34">
        <f>SUM(N2:N57)</f>
        <v>0</v>
      </c>
      <c r="O61" s="34">
        <f>SUM(O2:O60)</f>
        <v>47600</v>
      </c>
      <c r="P61" s="35"/>
      <c r="Q61" s="36"/>
    </row>
    <row r="62" spans="7:17" ht="12.75">
      <c r="G62" s="37"/>
      <c r="H62" s="37"/>
      <c r="I62" s="37"/>
      <c r="J62" s="37"/>
      <c r="Q62" s="38"/>
    </row>
    <row r="63" spans="1:17" ht="12.75">
      <c r="A63" s="39"/>
      <c r="G63" s="37"/>
      <c r="H63" s="37"/>
      <c r="I63" s="37"/>
      <c r="J63" s="37"/>
      <c r="Q63" s="38"/>
    </row>
    <row r="64" spans="1:17" ht="12.75">
      <c r="A64" s="40"/>
      <c r="G64" s="37"/>
      <c r="H64" s="37"/>
      <c r="I64" s="37"/>
      <c r="J64" s="37"/>
      <c r="K64" s="41"/>
      <c r="L64" s="41"/>
      <c r="M64" s="42"/>
      <c r="N64" s="42"/>
      <c r="Q64" s="38"/>
    </row>
    <row r="65" spans="1:17" ht="12.75">
      <c r="A65" s="40"/>
      <c r="B65" s="41"/>
      <c r="C65" s="42"/>
      <c r="D65" s="42"/>
      <c r="E65" s="42"/>
      <c r="F65" s="42"/>
      <c r="G65" s="43"/>
      <c r="H65" s="43"/>
      <c r="I65" s="43"/>
      <c r="J65" s="43"/>
      <c r="K65" s="41"/>
      <c r="L65" s="41"/>
      <c r="M65" s="42"/>
      <c r="Q65" s="38"/>
    </row>
    <row r="66" spans="1:17" ht="12.75">
      <c r="A66" s="40"/>
      <c r="B66" s="41"/>
      <c r="C66" s="42"/>
      <c r="D66" s="42"/>
      <c r="E66" s="42"/>
      <c r="F66" s="42"/>
      <c r="G66" s="43"/>
      <c r="H66" s="43"/>
      <c r="I66" s="43"/>
      <c r="J66" s="43"/>
      <c r="K66" s="41"/>
      <c r="L66" s="41"/>
      <c r="M66" s="42"/>
      <c r="Q66" s="38"/>
    </row>
    <row r="67" spans="1:17" ht="12.75">
      <c r="A67" s="40"/>
      <c r="B67" s="41"/>
      <c r="C67" s="42"/>
      <c r="D67" s="42"/>
      <c r="E67" s="42"/>
      <c r="F67" s="42"/>
      <c r="G67" s="43"/>
      <c r="H67" s="43"/>
      <c r="I67" s="43"/>
      <c r="J67" s="43"/>
      <c r="K67" s="41"/>
      <c r="L67" s="41"/>
      <c r="M67" s="42"/>
      <c r="Q67" s="38"/>
    </row>
    <row r="68" spans="1:17" ht="12.75">
      <c r="A68" s="40"/>
      <c r="B68" s="41"/>
      <c r="C68" s="42"/>
      <c r="D68" s="42"/>
      <c r="E68" s="42"/>
      <c r="F68" s="42"/>
      <c r="G68" s="43"/>
      <c r="H68" s="43"/>
      <c r="I68" s="43"/>
      <c r="J68" s="43"/>
      <c r="K68" s="41"/>
      <c r="L68" s="41"/>
      <c r="M68" s="42"/>
      <c r="Q68" s="38"/>
    </row>
    <row r="69" spans="1:17" ht="12.75">
      <c r="A69" s="40"/>
      <c r="B69" s="41"/>
      <c r="C69" s="42"/>
      <c r="D69" s="42"/>
      <c r="E69" s="42"/>
      <c r="F69" s="42"/>
      <c r="G69" s="43"/>
      <c r="H69" s="43"/>
      <c r="I69" s="43"/>
      <c r="J69" s="43"/>
      <c r="K69" s="41"/>
      <c r="L69" s="41"/>
      <c r="M69" s="42"/>
      <c r="Q69" s="38"/>
    </row>
    <row r="70" spans="7:13" ht="12.75">
      <c r="G70" s="14"/>
      <c r="H70" s="14"/>
      <c r="I70" s="14"/>
      <c r="J70" s="14"/>
      <c r="K70" s="14"/>
      <c r="L70" s="44"/>
      <c r="M70" s="14"/>
    </row>
    <row r="71" spans="1:12" ht="12.75">
      <c r="A71" t="s">
        <v>97</v>
      </c>
      <c r="C71">
        <v>700</v>
      </c>
      <c r="H71" s="1"/>
      <c r="K71"/>
      <c r="L71"/>
    </row>
    <row r="72" spans="1:12" ht="12.75">
      <c r="A72" t="s">
        <v>98</v>
      </c>
      <c r="C72">
        <v>500</v>
      </c>
      <c r="H72" s="1"/>
      <c r="K72"/>
      <c r="L72"/>
    </row>
    <row r="73" spans="8:12" ht="12.75">
      <c r="H73" s="1"/>
      <c r="K73"/>
      <c r="L73"/>
    </row>
    <row r="74" spans="1:12" ht="12.75">
      <c r="A74" t="s">
        <v>99</v>
      </c>
      <c r="C74">
        <v>600</v>
      </c>
      <c r="H74" s="1"/>
      <c r="K74"/>
      <c r="L74"/>
    </row>
    <row r="75" spans="1:12" ht="12.75">
      <c r="A75" t="s">
        <v>100</v>
      </c>
      <c r="C75">
        <v>400</v>
      </c>
      <c r="H75" s="1"/>
      <c r="K75"/>
      <c r="L75"/>
    </row>
    <row r="76" spans="8:12" ht="12.75">
      <c r="H76" s="1"/>
      <c r="I76" s="45"/>
      <c r="J76" s="45"/>
      <c r="K76"/>
      <c r="L76"/>
    </row>
    <row r="77" ht="12.75">
      <c r="H77" s="1"/>
    </row>
    <row r="98" ht="12.75">
      <c r="C98" s="1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Pája</cp:lastModifiedBy>
  <dcterms:modified xsi:type="dcterms:W3CDTF">2019-06-22T19:05:09Z</dcterms:modified>
  <cp:category/>
  <cp:version/>
  <cp:contentType/>
  <cp:contentStatus/>
</cp:coreProperties>
</file>